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b00055-my.sharepoint.com/personal/b550504_moensbank_dk/Documents/Skrivebord/"/>
    </mc:Choice>
  </mc:AlternateContent>
  <xr:revisionPtr revIDLastSave="0" documentId="8_{C23114E4-9438-4885-903F-70277EA77CC2}" xr6:coauthVersionLast="46" xr6:coauthVersionMax="46" xr10:uidLastSave="{00000000-0000-0000-0000-000000000000}"/>
  <bookViews>
    <workbookView xWindow="25080" yWindow="-120" windowWidth="25440" windowHeight="15990" tabRatio="810" xr2:uid="{00000000-000D-0000-FFFF-FFFF00000000}"/>
  </bookViews>
  <sheets>
    <sheet name="Beregner Erhverv" sheetId="4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41" l="1"/>
  <c r="I15" i="41" l="1"/>
  <c r="I6" i="41" l="1"/>
  <c r="I9" i="41"/>
  <c r="I10" i="41"/>
  <c r="I8" i="41"/>
  <c r="I17" i="41" l="1"/>
  <c r="I13" i="41"/>
  <c r="I14" i="41"/>
  <c r="I12" i="41"/>
  <c r="I16" i="41" l="1"/>
  <c r="I7" i="41" l="1"/>
  <c r="I5" i="41"/>
  <c r="I4" i="41"/>
  <c r="I3" i="41"/>
  <c r="I19" i="41" l="1"/>
  <c r="F19" i="4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Henrik Hyldelund</author>
    <author>Lise Hansen</author>
  </authors>
  <commentList>
    <comment ref="F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Her kan du beregne den samlede besparelse det første år du/I er med i vores fordelsprogram PLUS.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Hvor mange VISAkort har I.
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Hvor mange MasterCard Standard har I.
Tast antal i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Hvor mange gange 
hæver I penge i fremmede pengeautomater om året. 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1" shapeId="0" xr:uid="{8092AF4B-53EC-4FBB-A26A-9B2A4F901B53}">
      <text>
        <r>
          <rPr>
            <b/>
            <sz val="9"/>
            <color indexed="81"/>
            <rFont val="Tahoma"/>
            <family val="2"/>
          </rPr>
          <t>Lise Hansen: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Hvor mange CVR numre er kunde i Møns Bank?</t>
        </r>
      </text>
    </comment>
    <comment ref="F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Hvis I har Netbank
Tast 1.</t>
        </r>
      </text>
    </comment>
    <comment ref="F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Hvor mange indbetalingkort og bankoverførsler laver I i Netbanken om året?
Tast antal stk.
</t>
        </r>
      </text>
    </comment>
    <comment ref="F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Hvor mange sammedagsoverførsler laver I om året?
Tast antal stk.
</t>
        </r>
      </text>
    </comment>
    <comment ref="F1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Hvor mange  straksoverførsler laver I i Netbanken om året?
Tast antal stk.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Hvor mange MasterCard Guld Business kort har I.
Tast antal stk.
</t>
        </r>
      </text>
    </comment>
    <comment ref="F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Hvor mange MasterCard Platin Buisness kort har I.
Tast antal stk.</t>
        </r>
      </text>
    </comment>
    <comment ref="F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Hvor mange lån eller kreditter skal I have lavet i indeværende år?
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Hvor store NYE lån eller kreditter skal I have i det kommende år?
Tast i kr.
Eksempel: 250.000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Forventer I at skulle ændre på Jeres Totalkreditlån/DLR lån i indeværende år? 
Tast 1 hvis JA/0 hvis NEJ
Beregnes på 1 mio kr.</t>
        </r>
      </text>
    </comment>
    <comment ref="F1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Her kan du se den samlede besparelse ved at bliver Privat 
Plus kunde i Møns Bank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<sst xmlns="http://schemas.openxmlformats.org/spreadsheetml/2006/main" count="66" uniqueCount="45">
  <si>
    <t>Gratis</t>
  </si>
  <si>
    <t>Ja</t>
  </si>
  <si>
    <t>Du får eksklusivret og/eller rabat på spændende arrangementer</t>
  </si>
  <si>
    <t>Netbank - Sammedags overførsel</t>
  </si>
  <si>
    <t>Netbank - Straksoverførsel</t>
  </si>
  <si>
    <t>Årligt</t>
  </si>
  <si>
    <t>Pr. overførsel</t>
  </si>
  <si>
    <t>Pr. dokument</t>
  </si>
  <si>
    <t>I procent af lånebeløb</t>
  </si>
  <si>
    <t>Pr. betaling/ overførsel</t>
  </si>
  <si>
    <t>Ej muligt</t>
  </si>
  <si>
    <t>Antal pr. år</t>
  </si>
  <si>
    <t>Antal kort</t>
  </si>
  <si>
    <t>Antal Netbank</t>
  </si>
  <si>
    <t>*) Besparelse 1. år  i  kr.</t>
  </si>
  <si>
    <t>Antal Lån/kreditter</t>
  </si>
  <si>
    <t>Ønsket nye lån/kreditter i kr.</t>
  </si>
  <si>
    <t>Nyt lån eller omlægning</t>
  </si>
  <si>
    <t>Standard</t>
  </si>
  <si>
    <t xml:space="preserve">Dokumentgebyr </t>
  </si>
  <si>
    <t>Pr. lån/ omlægning</t>
  </si>
  <si>
    <t>MasterCard Guld Business</t>
  </si>
  <si>
    <t>MasterCard Platin Business</t>
  </si>
  <si>
    <t>Erhverv Plus</t>
  </si>
  <si>
    <t xml:space="preserve"> </t>
  </si>
  <si>
    <t>Hvad skal        vi bruge?</t>
  </si>
  <si>
    <t>Netbank Erhverv - årlig afgift</t>
  </si>
  <si>
    <t>Nyt/omlægning Totalkreditlån/DLR lån</t>
  </si>
  <si>
    <t>25% rabat</t>
  </si>
  <si>
    <t>Tast jeres forbrug</t>
  </si>
  <si>
    <t xml:space="preserve">Hvad kan jeg spare som Erhverv Plus-kunde?  </t>
  </si>
  <si>
    <t xml:space="preserve">VISA/Dankort </t>
  </si>
  <si>
    <t>Netbank - Indbetalingskort og bankoverførsler</t>
  </si>
  <si>
    <t>Pr. aftale</t>
  </si>
  <si>
    <t>Antal aftaler</t>
  </si>
  <si>
    <t>Formuepleje, grundgebyr + 1/2 %</t>
  </si>
  <si>
    <t>*) Besparelse i forhold til en Basis kunde</t>
  </si>
  <si>
    <t>Erhvervskundeabonnement</t>
  </si>
  <si>
    <t>Pr kvartal</t>
  </si>
  <si>
    <t>Antal kundeforhold</t>
  </si>
  <si>
    <t>Stiftelsesprovision, minimum kr. 2.200 Erhverv Plus  kr. 1.650</t>
  </si>
  <si>
    <t>MasterCard Standard Debit</t>
  </si>
  <si>
    <t>MasterCard Standard Kredit</t>
  </si>
  <si>
    <t>Dankort</t>
  </si>
  <si>
    <t>Standard Erhvervskunde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</si>
</sst>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4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16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F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5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8" fillId="2" borderId="1" xfId="4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164" fontId="5" fillId="3" borderId="0" xfId="4" applyFont="1" applyFill="1" applyBorder="1" applyAlignment="1">
      <alignment horizontal="center" vertical="center"/>
    </xf>
    <xf numFmtId="3" fontId="5" fillId="3" borderId="0" xfId="4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vertical="center"/>
    </xf>
    <xf numFmtId="164" fontId="5" fillId="3" borderId="0" xfId="4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13" fillId="0" borderId="1" xfId="4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4" fontId="0" fillId="0" borderId="0" xfId="4" applyFont="1" applyAlignment="1">
      <alignment vertical="center"/>
    </xf>
    <xf numFmtId="9" fontId="13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2" fontId="8" fillId="2" borderId="1" xfId="4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8" fillId="2" borderId="1" xfId="4" applyNumberFormat="1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3" fillId="0" borderId="1" xfId="4" applyNumberFormat="1" applyFont="1" applyBorder="1" applyAlignment="1" applyProtection="1">
      <alignment horizontal="center" vertical="center"/>
      <protection locked="0"/>
    </xf>
    <xf numFmtId="166" fontId="13" fillId="5" borderId="1" xfId="4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right" vertical="center"/>
    </xf>
  </cellXfs>
  <cellStyles count="6">
    <cellStyle name="Komma" xfId="4" builtinId="3"/>
    <cellStyle name="Normal" xfId="0" builtinId="0"/>
    <cellStyle name="Normal 2 2" xfId="1" xr:uid="{00000000-0005-0000-0000-000002000000}"/>
    <cellStyle name="Normal 3" xfId="2" xr:uid="{00000000-0005-0000-0000-000003000000}"/>
    <cellStyle name="Procent" xfId="5" builtinId="5"/>
    <cellStyle name="Valuta 2" xfId="3" xr:uid="{00000000-0005-0000-0000-000005000000}"/>
  </cellStyles>
  <dxfs count="0"/>
  <tableStyles count="0" defaultTableStyle="TableStyleMedium2" defaultPivotStyle="PivotStyleLight16"/>
  <colors>
    <mruColors>
      <color rgb="FFC4D7F2"/>
      <color rgb="FF99CCFF"/>
      <color rgb="FFFFFF99"/>
      <color rgb="FFC0C0C0"/>
      <color rgb="FFFF2525"/>
      <color rgb="FFF8FB75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cid:image005.jpg@01D1290E.60169A3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1</xdr:row>
      <xdr:rowOff>38100</xdr:rowOff>
    </xdr:from>
    <xdr:to>
      <xdr:col>0</xdr:col>
      <xdr:colOff>1114425</xdr:colOff>
      <xdr:row>1</xdr:row>
      <xdr:rowOff>180340</xdr:rowOff>
    </xdr:to>
    <xdr:pic>
      <xdr:nvPicPr>
        <xdr:cNvPr id="2" name="Billede 1" descr="cid:image005.jpg@01D1290E.60169A3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19100"/>
          <a:ext cx="0" cy="148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0</xdr:row>
      <xdr:rowOff>114300</xdr:rowOff>
    </xdr:from>
    <xdr:to>
      <xdr:col>6</xdr:col>
      <xdr:colOff>9525</xdr:colOff>
      <xdr:row>0</xdr:row>
      <xdr:rowOff>276225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114300"/>
          <a:ext cx="104775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zoomScaleNormal="100" workbookViewId="0">
      <selection activeCell="F3" sqref="F3"/>
    </sheetView>
  </sheetViews>
  <sheetFormatPr defaultColWidth="9.140625" defaultRowHeight="15" x14ac:dyDescent="0.25"/>
  <cols>
    <col min="1" max="1" width="38.42578125" style="1" customWidth="1"/>
    <col min="2" max="6" width="15.5703125" style="1" customWidth="1"/>
    <col min="7" max="7" width="9.85546875" style="2" customWidth="1"/>
    <col min="8" max="8" width="52.28515625" style="1" customWidth="1"/>
    <col min="9" max="9" width="20" style="1" hidden="1" customWidth="1"/>
    <col min="10" max="16384" width="9.140625" style="1"/>
  </cols>
  <sheetData>
    <row r="1" spans="1:9" ht="30" customHeight="1" x14ac:dyDescent="0.25">
      <c r="A1" s="8" t="s">
        <v>30</v>
      </c>
      <c r="B1" s="9"/>
      <c r="C1" s="10"/>
      <c r="D1" s="10"/>
      <c r="E1" s="10"/>
      <c r="F1" s="10"/>
      <c r="G1" s="11"/>
    </row>
    <row r="2" spans="1:9" ht="36" customHeight="1" x14ac:dyDescent="0.25">
      <c r="A2" s="20"/>
      <c r="B2" s="21"/>
      <c r="C2" s="39" t="s">
        <v>44</v>
      </c>
      <c r="D2" s="22" t="s">
        <v>23</v>
      </c>
      <c r="E2" s="22" t="s">
        <v>25</v>
      </c>
      <c r="F2" s="35" t="s">
        <v>29</v>
      </c>
      <c r="G2" s="12"/>
    </row>
    <row r="3" spans="1:9" ht="27.75" customHeight="1" x14ac:dyDescent="0.25">
      <c r="A3" s="23" t="s">
        <v>31</v>
      </c>
      <c r="B3" s="4" t="s">
        <v>5</v>
      </c>
      <c r="C3" s="40">
        <v>350</v>
      </c>
      <c r="D3" s="24" t="s">
        <v>0</v>
      </c>
      <c r="E3" s="25" t="s">
        <v>12</v>
      </c>
      <c r="F3" s="41">
        <v>0</v>
      </c>
      <c r="G3" s="12"/>
      <c r="H3" s="1" t="s">
        <v>24</v>
      </c>
      <c r="I3" s="1">
        <f t="shared" ref="I3:I11" si="0">+F3*C3</f>
        <v>0</v>
      </c>
    </row>
    <row r="4" spans="1:9" ht="27.75" customHeight="1" x14ac:dyDescent="0.25">
      <c r="A4" s="23" t="s">
        <v>41</v>
      </c>
      <c r="B4" s="4" t="s">
        <v>5</v>
      </c>
      <c r="C4" s="40">
        <v>375</v>
      </c>
      <c r="D4" s="24" t="s">
        <v>0</v>
      </c>
      <c r="E4" s="25" t="s">
        <v>12</v>
      </c>
      <c r="F4" s="42">
        <v>0</v>
      </c>
      <c r="G4" s="13"/>
      <c r="I4" s="1">
        <f t="shared" si="0"/>
        <v>0</v>
      </c>
    </row>
    <row r="5" spans="1:9" ht="27.75" customHeight="1" x14ac:dyDescent="0.25">
      <c r="A5" s="23" t="s">
        <v>43</v>
      </c>
      <c r="B5" s="4" t="s">
        <v>5</v>
      </c>
      <c r="C5" s="6">
        <v>350</v>
      </c>
      <c r="D5" s="24" t="s">
        <v>0</v>
      </c>
      <c r="E5" s="25" t="s">
        <v>12</v>
      </c>
      <c r="F5" s="43">
        <v>0</v>
      </c>
      <c r="G5" s="14"/>
      <c r="I5" s="1">
        <f>+F5*C5</f>
        <v>0</v>
      </c>
    </row>
    <row r="6" spans="1:9" ht="27.75" customHeight="1" x14ac:dyDescent="0.25">
      <c r="A6" s="23" t="s">
        <v>37</v>
      </c>
      <c r="B6" s="4" t="s">
        <v>38</v>
      </c>
      <c r="C6" s="40">
        <v>650</v>
      </c>
      <c r="D6" s="24">
        <v>500</v>
      </c>
      <c r="E6" s="25" t="s">
        <v>39</v>
      </c>
      <c r="F6" s="42">
        <v>0</v>
      </c>
      <c r="G6" s="13"/>
      <c r="I6" s="1">
        <f>(C6-D6)*F6*4</f>
        <v>0</v>
      </c>
    </row>
    <row r="7" spans="1:9" ht="27.75" customHeight="1" x14ac:dyDescent="0.25">
      <c r="A7" s="23" t="s">
        <v>26</v>
      </c>
      <c r="B7" s="4" t="s">
        <v>5</v>
      </c>
      <c r="C7" s="40">
        <v>700</v>
      </c>
      <c r="D7" s="24" t="s">
        <v>0</v>
      </c>
      <c r="E7" s="25" t="s">
        <v>13</v>
      </c>
      <c r="F7" s="42">
        <v>0</v>
      </c>
      <c r="G7" s="13"/>
      <c r="I7" s="1">
        <f t="shared" si="0"/>
        <v>0</v>
      </c>
    </row>
    <row r="8" spans="1:9" ht="27.75" customHeight="1" x14ac:dyDescent="0.25">
      <c r="A8" s="23" t="s">
        <v>32</v>
      </c>
      <c r="B8" s="4" t="s">
        <v>9</v>
      </c>
      <c r="C8" s="6">
        <v>2.5</v>
      </c>
      <c r="D8" s="26" t="s">
        <v>0</v>
      </c>
      <c r="E8" s="25" t="s">
        <v>11</v>
      </c>
      <c r="F8" s="42">
        <v>0</v>
      </c>
      <c r="G8" s="13"/>
      <c r="I8" s="1">
        <f t="shared" si="0"/>
        <v>0</v>
      </c>
    </row>
    <row r="9" spans="1:9" ht="27.75" customHeight="1" x14ac:dyDescent="0.25">
      <c r="A9" s="23" t="s">
        <v>3</v>
      </c>
      <c r="B9" s="4" t="s">
        <v>6</v>
      </c>
      <c r="C9" s="6">
        <v>4</v>
      </c>
      <c r="D9" s="26" t="s">
        <v>0</v>
      </c>
      <c r="E9" s="25" t="s">
        <v>11</v>
      </c>
      <c r="F9" s="43">
        <v>0</v>
      </c>
      <c r="G9" s="14"/>
      <c r="I9" s="1">
        <f t="shared" si="0"/>
        <v>0</v>
      </c>
    </row>
    <row r="10" spans="1:9" ht="27.75" customHeight="1" x14ac:dyDescent="0.25">
      <c r="A10" s="23" t="s">
        <v>4</v>
      </c>
      <c r="B10" s="4" t="s">
        <v>6</v>
      </c>
      <c r="C10" s="36">
        <v>6</v>
      </c>
      <c r="D10" s="26" t="s">
        <v>0</v>
      </c>
      <c r="E10" s="25" t="s">
        <v>11</v>
      </c>
      <c r="F10" s="43">
        <v>0</v>
      </c>
      <c r="G10" s="14"/>
      <c r="I10" s="1">
        <f t="shared" si="0"/>
        <v>0</v>
      </c>
    </row>
    <row r="11" spans="1:9" ht="27.75" customHeight="1" x14ac:dyDescent="0.25">
      <c r="A11" s="23" t="s">
        <v>42</v>
      </c>
      <c r="B11" s="4" t="s">
        <v>5</v>
      </c>
      <c r="C11" s="40">
        <v>375</v>
      </c>
      <c r="D11" s="24" t="s">
        <v>0</v>
      </c>
      <c r="E11" s="25" t="s">
        <v>12</v>
      </c>
      <c r="F11" s="42">
        <v>0</v>
      </c>
      <c r="G11" s="13"/>
      <c r="I11" s="1">
        <f t="shared" si="0"/>
        <v>0</v>
      </c>
    </row>
    <row r="12" spans="1:9" ht="27.75" customHeight="1" x14ac:dyDescent="0.25">
      <c r="A12" s="23" t="s">
        <v>21</v>
      </c>
      <c r="B12" s="4" t="s">
        <v>5</v>
      </c>
      <c r="C12" s="40">
        <v>975</v>
      </c>
      <c r="D12" s="27">
        <v>530</v>
      </c>
      <c r="E12" s="25" t="s">
        <v>12</v>
      </c>
      <c r="F12" s="44">
        <v>0</v>
      </c>
      <c r="G12" s="15"/>
      <c r="H12" s="3"/>
      <c r="I12" s="1">
        <f>(C12-D12)*F12</f>
        <v>0</v>
      </c>
    </row>
    <row r="13" spans="1:9" ht="27.75" customHeight="1" x14ac:dyDescent="0.25">
      <c r="A13" s="23" t="s">
        <v>22</v>
      </c>
      <c r="B13" s="4" t="s">
        <v>5</v>
      </c>
      <c r="C13" s="40">
        <v>2495</v>
      </c>
      <c r="D13" s="27">
        <v>1895</v>
      </c>
      <c r="E13" s="25" t="s">
        <v>12</v>
      </c>
      <c r="F13" s="44">
        <v>0</v>
      </c>
      <c r="G13" s="15"/>
      <c r="H13" s="33"/>
      <c r="I13" s="1">
        <f t="shared" ref="I13:I14" si="1">(C13-D13)*F13</f>
        <v>0</v>
      </c>
    </row>
    <row r="14" spans="1:9" ht="27.75" customHeight="1" x14ac:dyDescent="0.25">
      <c r="A14" s="23" t="s">
        <v>19</v>
      </c>
      <c r="B14" s="4" t="s">
        <v>7</v>
      </c>
      <c r="C14" s="40">
        <v>2400</v>
      </c>
      <c r="D14" s="27">
        <v>1800</v>
      </c>
      <c r="E14" s="25" t="s">
        <v>15</v>
      </c>
      <c r="F14" s="44">
        <v>0</v>
      </c>
      <c r="G14" s="16"/>
      <c r="I14" s="1">
        <f t="shared" si="1"/>
        <v>0</v>
      </c>
    </row>
    <row r="15" spans="1:9" ht="27.75" customHeight="1" x14ac:dyDescent="0.25">
      <c r="A15" s="23" t="s">
        <v>40</v>
      </c>
      <c r="B15" s="4" t="s">
        <v>8</v>
      </c>
      <c r="C15" s="37">
        <v>0.02</v>
      </c>
      <c r="D15" s="38">
        <v>0.01</v>
      </c>
      <c r="E15" s="25" t="s">
        <v>16</v>
      </c>
      <c r="F15" s="44">
        <v>0</v>
      </c>
      <c r="G15" s="16"/>
      <c r="I15" s="1">
        <f>IF(F15*C15/2&lt;1650,IF(F15=0,0,550),F15*C15/2)</f>
        <v>0</v>
      </c>
    </row>
    <row r="16" spans="1:9" ht="27.75" customHeight="1" x14ac:dyDescent="0.25">
      <c r="A16" s="23" t="s">
        <v>27</v>
      </c>
      <c r="B16" s="4" t="s">
        <v>20</v>
      </c>
      <c r="C16" s="7" t="s">
        <v>18</v>
      </c>
      <c r="D16" s="34" t="s">
        <v>28</v>
      </c>
      <c r="E16" s="25" t="s">
        <v>17</v>
      </c>
      <c r="F16" s="43">
        <v>0</v>
      </c>
      <c r="G16" s="14"/>
      <c r="I16" s="1">
        <f>+F16*2325</f>
        <v>0</v>
      </c>
    </row>
    <row r="17" spans="1:9" ht="27.75" customHeight="1" x14ac:dyDescent="0.25">
      <c r="A17" s="23" t="s">
        <v>35</v>
      </c>
      <c r="B17" s="4" t="s">
        <v>33</v>
      </c>
      <c r="C17" s="40">
        <v>600</v>
      </c>
      <c r="D17" s="27">
        <v>400</v>
      </c>
      <c r="E17" s="25" t="s">
        <v>34</v>
      </c>
      <c r="F17" s="43">
        <v>0</v>
      </c>
      <c r="G17" s="14"/>
      <c r="I17" s="1">
        <f>(C17-D17)*F17</f>
        <v>0</v>
      </c>
    </row>
    <row r="18" spans="1:9" ht="27.75" customHeight="1" x14ac:dyDescent="0.25">
      <c r="A18" s="29" t="s">
        <v>2</v>
      </c>
      <c r="B18" s="5"/>
      <c r="C18" s="7" t="s">
        <v>10</v>
      </c>
      <c r="D18" s="28" t="s">
        <v>1</v>
      </c>
      <c r="E18" s="30"/>
      <c r="F18" s="31"/>
      <c r="G18" s="17"/>
    </row>
    <row r="19" spans="1:9" ht="21.75" customHeight="1" x14ac:dyDescent="0.25">
      <c r="A19" s="32"/>
      <c r="B19" s="32"/>
      <c r="C19" s="46" t="s">
        <v>14</v>
      </c>
      <c r="D19" s="46"/>
      <c r="E19" s="32"/>
      <c r="F19" s="45">
        <f>+I19</f>
        <v>0</v>
      </c>
      <c r="G19" s="18"/>
      <c r="I19" s="1">
        <f>SUM(I3:I18)</f>
        <v>0</v>
      </c>
    </row>
    <row r="20" spans="1:9" x14ac:dyDescent="0.25">
      <c r="A20" s="19" t="s">
        <v>36</v>
      </c>
      <c r="B20" s="10"/>
      <c r="C20" s="10"/>
      <c r="D20" s="10"/>
      <c r="E20" s="10"/>
      <c r="F20" s="10"/>
      <c r="G20" s="11"/>
    </row>
    <row r="21" spans="1:9" x14ac:dyDescent="0.25">
      <c r="A21" s="11"/>
      <c r="B21" s="11"/>
      <c r="C21" s="11"/>
      <c r="D21" s="11"/>
      <c r="E21" s="11"/>
      <c r="F21" s="11"/>
      <c r="G21" s="11"/>
    </row>
  </sheetData>
  <sheetProtection sheet="1" objects="1" scenarios="1" selectLockedCells="1"/>
  <protectedRanges>
    <protectedRange sqref="F7:F17 F3:F6" name="Område1"/>
  </protectedRanges>
  <mergeCells count="1">
    <mergeCell ref="C19:D19"/>
  </mergeCells>
  <pageMargins left="0.31496062992125984" right="0.31496062992125984" top="0.74803149606299213" bottom="0.74803149606299213" header="0.31496062992125984" footer="0.31496062992125984"/>
  <pageSetup paperSize="9" scale="4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Beregner Erhverv</vt:lpstr>
    </vt:vector>
  </TitlesOfParts>
  <Company>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Hyldelund</dc:creator>
  <cp:lastModifiedBy>Susanne B. Jensen</cp:lastModifiedBy>
  <cp:lastPrinted>2016-02-12T10:47:52Z</cp:lastPrinted>
  <dcterms:created xsi:type="dcterms:W3CDTF">2015-10-20T07:24:46Z</dcterms:created>
  <dcterms:modified xsi:type="dcterms:W3CDTF">2022-03-01T15:00:57Z</dcterms:modified>
</cp:coreProperties>
</file>